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activeTab="0"/>
  </bookViews>
  <sheets>
    <sheet name="Приложение 2" sheetId="1" r:id="rId1"/>
  </sheets>
  <definedNames>
    <definedName name="_xlnm.Print_Titles" localSheetId="0">'Приложение 2'!$19:$19</definedName>
    <definedName name="_xlnm.Print_Area" localSheetId="0">'Приложение 2'!$A$2:$M$52</definedName>
  </definedNames>
  <calcPr fullCalcOnLoad="1"/>
</workbook>
</file>

<file path=xl/sharedStrings.xml><?xml version="1.0" encoding="utf-8"?>
<sst xmlns="http://schemas.openxmlformats.org/spreadsheetml/2006/main" count="112" uniqueCount="88">
  <si>
    <t>Всего</t>
  </si>
  <si>
    <t>муниципальная</t>
  </si>
  <si>
    <t>АДРЕСНЫЙ ПЕРЕЧЕНЬ ОБЪЕКТОВ</t>
  </si>
  <si>
    <t>Сметная стоимость, тыс.руб.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</si>
  <si>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</si>
  <si>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</si>
  <si>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</si>
  <si>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</si>
  <si>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</si>
  <si>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</si>
  <si>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</si>
  <si>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</si>
  <si>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от 23.09.2011г. №136</t>
  </si>
  <si>
    <t>в ценах года начала реализации программы</t>
  </si>
  <si>
    <t>в том числе по годам</t>
  </si>
  <si>
    <t>3.1.</t>
  </si>
  <si>
    <t>КАПИТАЛЬНЫХ ВЛОЖЕНИЙ МУНИЦИПАЛЬНОЙ ПРОГРАММЫ</t>
  </si>
  <si>
    <t>Итого по разделу 2:</t>
  </si>
  <si>
    <t>Итого по разделу 3:</t>
  </si>
  <si>
    <t xml:space="preserve">«Развитие инженерной и транспортной инфраструктуры на территории МО Сертолово» </t>
  </si>
  <si>
    <t>2017 г.</t>
  </si>
  <si>
    <t>2018 г.</t>
  </si>
  <si>
    <t>2019 г.</t>
  </si>
  <si>
    <t>2020 г.</t>
  </si>
  <si>
    <t>2021 г.</t>
  </si>
  <si>
    <t>Раздел 1. Организация обеспечения потребителей МО Сертолово качественными коммунальными услугами</t>
  </si>
  <si>
    <t>1.1.</t>
  </si>
  <si>
    <t xml:space="preserve">Строительство двухтрубной системы горячего водоснабжения  </t>
  </si>
  <si>
    <t>1.3.</t>
  </si>
  <si>
    <t>1.4.</t>
  </si>
  <si>
    <t>Раздел 2. Организация надежного уличного освещения на территории МО Сертолово</t>
  </si>
  <si>
    <t>Раздел 3. Обеспечение развития объектов транспортной инфраструктуры на территории МО Сертолово</t>
  </si>
  <si>
    <t>Реконструкция и строительство объектов транспортной инфраструктуры</t>
  </si>
  <si>
    <t>от 08.03.2012г. №85</t>
  </si>
  <si>
    <t>Итого по разделу 1:</t>
  </si>
  <si>
    <t>1.5.</t>
  </si>
  <si>
    <t>2.1.1.</t>
  </si>
  <si>
    <t>Проектирование,  реконструкция, модернизация и строительство участков сети уличного освещения города Сертолово, в том числе</t>
  </si>
  <si>
    <t>2.1.2.</t>
  </si>
  <si>
    <t>2.1.3.</t>
  </si>
  <si>
    <t>3.1.2.</t>
  </si>
  <si>
    <t>Проектирование системы водоотведения дождевых вод на территории города Сертолово</t>
  </si>
  <si>
    <t>Проектирование  реконструкции, модернизации и строительства участков сети уличного освещения города Сертолово по адресам:</t>
  </si>
  <si>
    <t>Реконструкция, модернизация  существующих сетей уличного освещения по адресам:</t>
  </si>
  <si>
    <t>Строительство сетей уличного освещения по адресам:</t>
  </si>
  <si>
    <t xml:space="preserve"> -ВЛ-0,4 кВ от ТП-8388 (в районе пешеходной дорожки от Выборгского шоссе до д.1 по ул.Заречная);                                                                                                                          -ВЛ-0,4 кВ от ТП-8482 (лесопарковая зона в районе водоема).</t>
  </si>
  <si>
    <t>Проектирование,  реконструкция и строительство объектов транспортной инфраструктуры на территории МО Сертолово</t>
  </si>
  <si>
    <t xml:space="preserve"> -ВЛ-0,4 кВ от ТП-8388 (в районе пешеходной                               дорожки от Выборгского шоссе до д.1 по ул.Заречная);                                                                                                                               -ВЛ-0,4 кВ от ТП-8482 (лесопарковая зона в районе водоема).</t>
  </si>
  <si>
    <t xml:space="preserve"> 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</t>
  </si>
  <si>
    <t>Приложение №2</t>
  </si>
  <si>
    <t xml:space="preserve">к постановлению </t>
  </si>
  <si>
    <t>администрации МО Сертолово</t>
  </si>
  <si>
    <t>1.3.1.</t>
  </si>
  <si>
    <t>Разработка проектной документации стадии "РД"</t>
  </si>
  <si>
    <t>1.3.2.</t>
  </si>
  <si>
    <t>Строительство</t>
  </si>
  <si>
    <t>2017-2019гг.</t>
  </si>
  <si>
    <t>1.3.3.</t>
  </si>
  <si>
    <t>Строительный контроль (технический надзор)</t>
  </si>
  <si>
    <t>1.3.4.</t>
  </si>
  <si>
    <t>Авторский надзор</t>
  </si>
  <si>
    <t>1.3.5.</t>
  </si>
  <si>
    <t xml:space="preserve">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-ВЛ-0,4кВ от ЗТП-8518 (участок в районе д.7/2 ул.Молодцова)</t>
  </si>
  <si>
    <t xml:space="preserve"> -ВЛ-0,4кВ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               -ВЛ-0,4кВ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       -ВЛ-0,4кВ от ЗТП- 8463 по улице Кожемякина;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</si>
  <si>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-ВЛ-0,4 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-ВЛ-0,4 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-ВЛ-0,4 кВ от 3ТП-8463 по улице Кожемякина;                                                                                                                                                                                                                                         -ВЛ-0,4 кВ от ТП-8388 (участок сети уличного освещения в районе д. 9 по ул.Заречная);                                                                                                                                                -ВЛ-0,4 кВ  (в микрорайоне Черная Речка).</t>
  </si>
  <si>
    <t>Строительство КНС и напорных канализационных коллекторов от мкр.Черная Речка до ГКНС в г.Сертолово, из них:</t>
  </si>
  <si>
    <t>Приложение № 1</t>
  </si>
  <si>
    <t>к Программе</t>
  </si>
  <si>
    <t>1.3.6.</t>
  </si>
  <si>
    <t>Корректировка проектной документации</t>
  </si>
  <si>
    <t>2018-2019гг.</t>
  </si>
  <si>
    <t>Присоединение к сетям Ленэнерго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</si>
  <si>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области, из них:</t>
  </si>
  <si>
    <t>1.5.1.</t>
  </si>
  <si>
    <t>2019-2021гг.</t>
  </si>
  <si>
    <t>1.5.2.</t>
  </si>
  <si>
    <t>1.5.3.</t>
  </si>
  <si>
    <t>2020-2021гг.</t>
  </si>
  <si>
    <t>2018-2021гг.</t>
  </si>
  <si>
    <t>2017, 2020, 2021гг.</t>
  </si>
  <si>
    <t xml:space="preserve"> Заместитель главы администрации                                              по жилищно-коммунальному хозяйству</t>
  </si>
  <si>
    <t>В.В. Василенко</t>
  </si>
  <si>
    <t>Исп. Могильников А.В.</t>
  </si>
  <si>
    <t>тел.: 593-86-96</t>
  </si>
  <si>
    <t xml:space="preserve"> 2020, 2021гг.</t>
  </si>
  <si>
    <t>3.1.1.</t>
  </si>
  <si>
    <t>Проектирование реконструкции и строительства объектов транспортной инфраструктуры</t>
  </si>
  <si>
    <r>
      <t xml:space="preserve">от </t>
    </r>
    <r>
      <rPr>
        <u val="single"/>
        <sz val="12"/>
        <rFont val="Times New Roman"/>
        <family val="1"/>
      </rPr>
      <t xml:space="preserve"> 27.06.2019 г.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 497</t>
    </r>
    <r>
      <rPr>
        <u val="single"/>
        <sz val="12"/>
        <color indexed="9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</si>
</sst>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Arial Cyr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24" borderId="14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vertical="top" wrapText="1"/>
    </xf>
    <xf numFmtId="181" fontId="12" fillId="0" borderId="1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81" fontId="1" fillId="0" borderId="14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24" borderId="15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4" fontId="1" fillId="24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184" fontId="1" fillId="24" borderId="17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181" fontId="1" fillId="24" borderId="14" xfId="0" applyNumberFormat="1" applyFont="1" applyFill="1" applyBorder="1" applyAlignment="1">
      <alignment horizontal="center"/>
    </xf>
    <xf numFmtId="181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1" fillId="24" borderId="18" xfId="0" applyNumberFormat="1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16" fontId="1" fillId="24" borderId="11" xfId="0" applyNumberFormat="1" applyFont="1" applyFill="1" applyBorder="1" applyAlignment="1">
      <alignment horizontal="center" vertical="center" wrapText="1"/>
    </xf>
    <xf numFmtId="16" fontId="1" fillId="24" borderId="15" xfId="0" applyNumberFormat="1" applyFont="1" applyFill="1" applyBorder="1" applyAlignment="1">
      <alignment horizontal="center" vertical="center" wrapText="1"/>
    </xf>
    <xf numFmtId="16" fontId="1" fillId="24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181" fontId="12" fillId="0" borderId="0" xfId="0" applyNumberFormat="1" applyFont="1" applyFill="1" applyBorder="1" applyAlignment="1">
      <alignment vertical="top" wrapText="1"/>
    </xf>
    <xf numFmtId="181" fontId="12" fillId="0" borderId="0" xfId="0" applyNumberFormat="1" applyFont="1" applyFill="1" applyBorder="1" applyAlignment="1">
      <alignment horizontal="center" wrapText="1"/>
    </xf>
    <xf numFmtId="184" fontId="12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181" fontId="1" fillId="0" borderId="13" xfId="0" applyNumberFormat="1" applyFont="1" applyBorder="1" applyAlignment="1">
      <alignment horizontal="center"/>
    </xf>
    <xf numFmtId="181" fontId="1" fillId="24" borderId="11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0" fillId="0" borderId="0" xfId="0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9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1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2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2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39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41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4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3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50</xdr:row>
      <xdr:rowOff>0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2219325" y="1852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2219325" y="1577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1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69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1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6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83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90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0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1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9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30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4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4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4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4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4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6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6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6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7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7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8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9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94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0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0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08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10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1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2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2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3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3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3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37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38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39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40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4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34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348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51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352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50</xdr:row>
      <xdr:rowOff>0</xdr:rowOff>
    </xdr:from>
    <xdr:ext cx="85725" cy="200025"/>
    <xdr:sp fLocksText="0">
      <xdr:nvSpPr>
        <xdr:cNvPr id="353" name="Text Box 1"/>
        <xdr:cNvSpPr txBox="1">
          <a:spLocks noChangeArrowheads="1"/>
        </xdr:cNvSpPr>
      </xdr:nvSpPr>
      <xdr:spPr>
        <a:xfrm>
          <a:off x="2219325" y="1852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55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2219325" y="1577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58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63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64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65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66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67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68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69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70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75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77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8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8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87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88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389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90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92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97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39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0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402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0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0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1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1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414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15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16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2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427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3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3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4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4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51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53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5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5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5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5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5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6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63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65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47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7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8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8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3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495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49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9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0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0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04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05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07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1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1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1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1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2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2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2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2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2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4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5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37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3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3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47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549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50</xdr:row>
      <xdr:rowOff>0</xdr:rowOff>
    </xdr:from>
    <xdr:ext cx="85725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2219325" y="1852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2219325" y="1577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5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57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58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1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2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64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65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7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69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70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7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77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7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81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8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9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92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99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01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0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13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1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621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2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624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3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3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4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4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4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4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646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5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5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5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61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62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6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7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7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7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8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8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8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688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91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692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9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9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9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69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700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705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0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0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1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1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1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2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2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730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3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3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74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742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50</xdr:row>
      <xdr:rowOff>0</xdr:rowOff>
    </xdr:from>
    <xdr:ext cx="85725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2219325" y="1852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49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2219325" y="1577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55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6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7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59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70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71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81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783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84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87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88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91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96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0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0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0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1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1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818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82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2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2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26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3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3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3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843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4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5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47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5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855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57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59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860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863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86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6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7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7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8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885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87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88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889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9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9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9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00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01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902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0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1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1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2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2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927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8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9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3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34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939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41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943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50</xdr:row>
      <xdr:rowOff>0</xdr:rowOff>
    </xdr:from>
    <xdr:ext cx="85725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2219325" y="1852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45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46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947" name="Text Box 1"/>
        <xdr:cNvSpPr txBox="1">
          <a:spLocks noChangeArrowheads="1"/>
        </xdr:cNvSpPr>
      </xdr:nvSpPr>
      <xdr:spPr>
        <a:xfrm>
          <a:off x="2219325" y="1577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51" name="Text Box 4"/>
        <xdr:cNvSpPr txBox="1">
          <a:spLocks noChangeArrowheads="1"/>
        </xdr:cNvSpPr>
      </xdr:nvSpPr>
      <xdr:spPr>
        <a:xfrm>
          <a:off x="2219325" y="918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52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57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8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9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3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64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70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71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73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74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75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76" name="Text Box 1"/>
        <xdr:cNvSpPr txBox="1">
          <a:spLocks noChangeArrowheads="1"/>
        </xdr:cNvSpPr>
      </xdr:nvSpPr>
      <xdr:spPr>
        <a:xfrm>
          <a:off x="2219325" y="1660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77" name="Text Box 3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78" name="Text Box 4"/>
        <xdr:cNvSpPr txBox="1">
          <a:spLocks noChangeArrowheads="1"/>
        </xdr:cNvSpPr>
      </xdr:nvSpPr>
      <xdr:spPr>
        <a:xfrm>
          <a:off x="2219325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2219325" y="9725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82" name="Text Box 3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83" name="Text Box 4"/>
        <xdr:cNvSpPr txBox="1">
          <a:spLocks noChangeArrowheads="1"/>
        </xdr:cNvSpPr>
      </xdr:nvSpPr>
      <xdr:spPr>
        <a:xfrm>
          <a:off x="2219325" y="845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84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85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86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93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94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95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9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99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005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06" name="Text Box 3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07" name="Text Box 4"/>
        <xdr:cNvSpPr txBox="1">
          <a:spLocks noChangeArrowheads="1"/>
        </xdr:cNvSpPr>
      </xdr:nvSpPr>
      <xdr:spPr>
        <a:xfrm>
          <a:off x="22193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0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1015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17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5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27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28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1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2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3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3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040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4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5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5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052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1057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58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59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63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064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7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69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7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7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8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09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51</xdr:row>
      <xdr:rowOff>0</xdr:rowOff>
    </xdr:from>
    <xdr:ext cx="8572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2219325" y="1877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01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2219325" y="16830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2219325" y="10210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8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9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0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1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21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23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25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2219325" y="1705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33" name="Text Box 4"/>
        <xdr:cNvSpPr txBox="1">
          <a:spLocks noChangeArrowheads="1"/>
        </xdr:cNvSpPr>
      </xdr:nvSpPr>
      <xdr:spPr>
        <a:xfrm>
          <a:off x="2219325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34" name="Text Box 3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135" name="Text Box 4"/>
        <xdr:cNvSpPr txBox="1">
          <a:spLocks noChangeArrowheads="1"/>
        </xdr:cNvSpPr>
      </xdr:nvSpPr>
      <xdr:spPr>
        <a:xfrm>
          <a:off x="2219325" y="1153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2219325" y="18068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2219325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2219325" y="1206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5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1176" name="Text Box 1"/>
        <xdr:cNvSpPr txBox="1">
          <a:spLocks noChangeArrowheads="1"/>
        </xdr:cNvSpPr>
      </xdr:nvSpPr>
      <xdr:spPr>
        <a:xfrm>
          <a:off x="2219325" y="1761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B2">
      <selection activeCell="J9" sqref="J9:L9"/>
    </sheetView>
  </sheetViews>
  <sheetFormatPr defaultColWidth="9.00390625" defaultRowHeight="12.75"/>
  <cols>
    <col min="1" max="1" width="4.875" style="1" customWidth="1"/>
    <col min="2" max="2" width="43.25390625" style="1" customWidth="1"/>
    <col min="3" max="3" width="11.125" style="1" customWidth="1"/>
    <col min="4" max="4" width="14.375" style="1" customWidth="1"/>
    <col min="5" max="5" width="15.125" style="1" customWidth="1"/>
    <col min="6" max="6" width="12.375" style="1" customWidth="1"/>
    <col min="7" max="7" width="12.125" style="1" customWidth="1"/>
    <col min="8" max="8" width="11.75390625" style="1" customWidth="1"/>
    <col min="9" max="9" width="9.875" style="1" customWidth="1"/>
    <col min="10" max="13" width="9.75390625" style="1" customWidth="1"/>
    <col min="14" max="16384" width="9.125" style="1" customWidth="1"/>
  </cols>
  <sheetData>
    <row r="1" spans="2:13" ht="12.75" hidden="1">
      <c r="B1" s="6"/>
      <c r="K1" s="7"/>
      <c r="L1" s="7"/>
      <c r="M1" s="7"/>
    </row>
    <row r="2" spans="2:13" ht="12.75">
      <c r="B2" s="6"/>
      <c r="K2" s="7"/>
      <c r="L2" s="7"/>
      <c r="M2" s="7"/>
    </row>
    <row r="3" spans="2:13" ht="12.75">
      <c r="B3" s="6"/>
      <c r="K3" s="7"/>
      <c r="L3" s="7"/>
      <c r="M3" s="7"/>
    </row>
    <row r="4" spans="2:13" ht="15.75">
      <c r="B4" s="132"/>
      <c r="C4" s="132"/>
      <c r="D4" s="132"/>
      <c r="E4" s="132"/>
      <c r="F4" s="132"/>
      <c r="I4" s="73"/>
      <c r="J4" s="73" t="s">
        <v>49</v>
      </c>
      <c r="K4" s="73"/>
      <c r="L4" s="73"/>
      <c r="M4" s="73"/>
    </row>
    <row r="5" spans="2:13" ht="15.75">
      <c r="B5" s="132"/>
      <c r="C5" s="132"/>
      <c r="D5" s="132"/>
      <c r="E5" s="132"/>
      <c r="F5" s="132"/>
      <c r="I5" s="74"/>
      <c r="J5" s="75" t="s">
        <v>50</v>
      </c>
      <c r="K5" s="75"/>
      <c r="L5" s="75"/>
      <c r="M5" s="75"/>
    </row>
    <row r="6" spans="2:13" ht="15.75">
      <c r="B6" s="72"/>
      <c r="C6" s="71"/>
      <c r="D6" s="71"/>
      <c r="E6" s="71"/>
      <c r="F6" s="71"/>
      <c r="I6" s="74"/>
      <c r="J6" s="75" t="s">
        <v>51</v>
      </c>
      <c r="K6" s="75"/>
      <c r="L6" s="75"/>
      <c r="M6" s="75"/>
    </row>
    <row r="7" spans="2:13" ht="17.25" customHeight="1">
      <c r="B7" s="132"/>
      <c r="C7" s="132"/>
      <c r="D7" s="132"/>
      <c r="E7" s="132"/>
      <c r="F7" s="132"/>
      <c r="I7" s="74"/>
      <c r="J7" s="135" t="s">
        <v>87</v>
      </c>
      <c r="K7" s="136"/>
      <c r="L7" s="136"/>
      <c r="M7" s="75"/>
    </row>
    <row r="8" spans="1:13" ht="16.5" customHeight="1">
      <c r="A8" s="18"/>
      <c r="B8" s="19"/>
      <c r="C8" s="16"/>
      <c r="D8" s="16"/>
      <c r="E8" s="16"/>
      <c r="F8" s="16"/>
      <c r="G8" s="16"/>
      <c r="H8" s="16"/>
      <c r="I8" s="134"/>
      <c r="J8" s="134"/>
      <c r="K8" s="134"/>
      <c r="L8" s="134"/>
      <c r="M8" s="134"/>
    </row>
    <row r="9" spans="1:13" ht="15" customHeight="1">
      <c r="A9" s="20"/>
      <c r="B9" s="19"/>
      <c r="C9" s="16"/>
      <c r="D9" s="16"/>
      <c r="E9" s="16"/>
      <c r="F9" s="16"/>
      <c r="G9" s="16"/>
      <c r="H9" s="16"/>
      <c r="I9" s="16"/>
      <c r="J9" s="138" t="s">
        <v>66</v>
      </c>
      <c r="K9" s="136"/>
      <c r="L9" s="136"/>
      <c r="M9" s="21"/>
    </row>
    <row r="10" spans="1:13" ht="12.75" customHeight="1">
      <c r="A10" s="16"/>
      <c r="B10" s="19"/>
      <c r="C10" s="16"/>
      <c r="D10" s="16"/>
      <c r="E10" s="16"/>
      <c r="F10" s="16"/>
      <c r="G10" s="16"/>
      <c r="H10" s="16"/>
      <c r="I10" s="16"/>
      <c r="J10" s="139" t="s">
        <v>67</v>
      </c>
      <c r="K10" s="140"/>
      <c r="L10" s="140"/>
      <c r="M10" s="21"/>
    </row>
    <row r="11" spans="1:13" ht="12.75" customHeight="1">
      <c r="A11" s="16"/>
      <c r="B11" s="19"/>
      <c r="C11" s="16"/>
      <c r="D11" s="16"/>
      <c r="E11" s="16"/>
      <c r="F11" s="16"/>
      <c r="G11" s="16"/>
      <c r="H11" s="16"/>
      <c r="I11" s="16"/>
      <c r="J11" s="16"/>
      <c r="K11" s="137"/>
      <c r="L11" s="137"/>
      <c r="M11" s="21"/>
    </row>
    <row r="12" spans="1:13" ht="19.5" customHeight="1">
      <c r="A12" s="16"/>
      <c r="B12" s="133" t="s">
        <v>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20"/>
      <c r="M12" s="20"/>
    </row>
    <row r="13" spans="1:13" ht="18.75">
      <c r="A13" s="20"/>
      <c r="B13" s="133" t="s">
        <v>16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20"/>
      <c r="M13" s="20"/>
    </row>
    <row r="14" spans="1:13" s="2" customFormat="1" ht="20.25" customHeight="1">
      <c r="A14" s="22"/>
      <c r="B14" s="147" t="s">
        <v>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22"/>
      <c r="M14" s="22"/>
    </row>
    <row r="15" spans="1:13" ht="13.5" customHeight="1">
      <c r="A15" s="2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6"/>
      <c r="M15" s="16"/>
    </row>
    <row r="16" spans="1:13" ht="23.25" customHeight="1">
      <c r="A16" s="148" t="s">
        <v>10</v>
      </c>
      <c r="B16" s="141" t="s">
        <v>6</v>
      </c>
      <c r="C16" s="141" t="s">
        <v>9</v>
      </c>
      <c r="D16" s="141" t="s">
        <v>8</v>
      </c>
      <c r="E16" s="141" t="s">
        <v>5</v>
      </c>
      <c r="F16" s="154" t="s">
        <v>3</v>
      </c>
      <c r="G16" s="156"/>
      <c r="H16" s="154"/>
      <c r="I16" s="155"/>
      <c r="J16" s="155"/>
      <c r="K16" s="155"/>
      <c r="L16" s="155"/>
      <c r="M16" s="26"/>
    </row>
    <row r="17" spans="1:16" ht="17.25" customHeight="1">
      <c r="A17" s="149"/>
      <c r="B17" s="142"/>
      <c r="C17" s="142"/>
      <c r="D17" s="142"/>
      <c r="E17" s="142"/>
      <c r="F17" s="141" t="s">
        <v>7</v>
      </c>
      <c r="G17" s="141" t="s">
        <v>13</v>
      </c>
      <c r="H17" s="141" t="s">
        <v>0</v>
      </c>
      <c r="I17" s="144" t="s">
        <v>14</v>
      </c>
      <c r="J17" s="145"/>
      <c r="K17" s="145"/>
      <c r="L17" s="145"/>
      <c r="M17" s="146"/>
      <c r="N17" s="8"/>
      <c r="O17" s="8"/>
      <c r="P17" s="8"/>
    </row>
    <row r="18" spans="1:16" ht="43.5" customHeight="1">
      <c r="A18" s="149"/>
      <c r="B18" s="143"/>
      <c r="C18" s="143"/>
      <c r="D18" s="143"/>
      <c r="E18" s="143"/>
      <c r="F18" s="143"/>
      <c r="G18" s="143"/>
      <c r="H18" s="143"/>
      <c r="I18" s="24" t="s">
        <v>20</v>
      </c>
      <c r="J18" s="24" t="s">
        <v>21</v>
      </c>
      <c r="K18" s="24" t="s">
        <v>22</v>
      </c>
      <c r="L18" s="24" t="s">
        <v>23</v>
      </c>
      <c r="M18" s="24" t="s">
        <v>24</v>
      </c>
      <c r="N18" s="8"/>
      <c r="O18" s="9"/>
      <c r="P18" s="8"/>
    </row>
    <row r="19" spans="1:16" s="11" customFormat="1" ht="12" customHeight="1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10"/>
      <c r="O19" s="9"/>
      <c r="P19" s="10"/>
    </row>
    <row r="20" spans="1:13" ht="18" customHeight="1">
      <c r="A20" s="150" t="s">
        <v>25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1:15" ht="40.5" customHeight="1">
      <c r="A21" s="30" t="s">
        <v>26</v>
      </c>
      <c r="B21" s="31" t="s">
        <v>27</v>
      </c>
      <c r="C21" s="24" t="s">
        <v>77</v>
      </c>
      <c r="D21" s="24" t="s">
        <v>33</v>
      </c>
      <c r="E21" s="24" t="s">
        <v>1</v>
      </c>
      <c r="F21" s="33">
        <v>67080.2</v>
      </c>
      <c r="G21" s="33">
        <v>67080.2</v>
      </c>
      <c r="H21" s="33">
        <f aca="true" t="shared" si="0" ref="H21:H29">I21+J21+K21+L21+M21</f>
        <v>30368.8</v>
      </c>
      <c r="I21" s="33"/>
      <c r="J21" s="33"/>
      <c r="K21" s="33"/>
      <c r="L21" s="32">
        <v>5000</v>
      </c>
      <c r="M21" s="32">
        <v>25368.8</v>
      </c>
      <c r="O21" s="17"/>
    </row>
    <row r="22" spans="1:15" ht="54" customHeight="1">
      <c r="A22" s="34" t="s">
        <v>28</v>
      </c>
      <c r="B22" s="31" t="s">
        <v>65</v>
      </c>
      <c r="C22" s="88" t="s">
        <v>56</v>
      </c>
      <c r="D22" s="24" t="s">
        <v>12</v>
      </c>
      <c r="E22" s="24" t="s">
        <v>1</v>
      </c>
      <c r="F22" s="33">
        <v>302109.2</v>
      </c>
      <c r="G22" s="33">
        <v>302109.2</v>
      </c>
      <c r="H22" s="33">
        <f>I22+J22+K22+L22+M22</f>
        <v>340460.6</v>
      </c>
      <c r="I22" s="33">
        <f>I23+I24+I25+I26+I27+I28</f>
        <v>41913.8</v>
      </c>
      <c r="J22" s="33">
        <f>J23+J24+J25+J26+J27+J28</f>
        <v>110928.4</v>
      </c>
      <c r="K22" s="33">
        <f>K23+K24+K25+K26+K27+K28</f>
        <v>187618.39999999997</v>
      </c>
      <c r="L22" s="32"/>
      <c r="M22" s="32"/>
      <c r="O22" s="17"/>
    </row>
    <row r="23" spans="1:15" ht="18" customHeight="1">
      <c r="A23" s="34" t="s">
        <v>52</v>
      </c>
      <c r="B23" s="76" t="s">
        <v>53</v>
      </c>
      <c r="C23" s="77" t="s">
        <v>20</v>
      </c>
      <c r="D23" s="77"/>
      <c r="E23" s="77"/>
      <c r="F23" s="78"/>
      <c r="G23" s="78"/>
      <c r="H23" s="78">
        <f t="shared" si="0"/>
        <v>730</v>
      </c>
      <c r="I23" s="78">
        <v>730</v>
      </c>
      <c r="J23" s="78"/>
      <c r="K23" s="78"/>
      <c r="L23" s="79"/>
      <c r="M23" s="79"/>
      <c r="O23" s="17"/>
    </row>
    <row r="24" spans="1:15" ht="18" customHeight="1">
      <c r="A24" s="34" t="s">
        <v>54</v>
      </c>
      <c r="B24" s="80" t="s">
        <v>55</v>
      </c>
      <c r="C24" s="81" t="s">
        <v>56</v>
      </c>
      <c r="D24" s="81"/>
      <c r="E24" s="81"/>
      <c r="F24" s="82"/>
      <c r="G24" s="82"/>
      <c r="H24" s="82">
        <f t="shared" si="0"/>
        <v>331895.19999999995</v>
      </c>
      <c r="I24" s="82">
        <v>41183.8</v>
      </c>
      <c r="J24" s="82">
        <f>3437.3+97500+8127.5+590.9</f>
        <v>109655.7</v>
      </c>
      <c r="K24" s="82">
        <f>4567.8+500+154977.8+21010.1</f>
        <v>181055.69999999998</v>
      </c>
      <c r="L24" s="82"/>
      <c r="M24" s="83"/>
      <c r="O24" s="17"/>
    </row>
    <row r="25" spans="1:15" ht="18" customHeight="1">
      <c r="A25" s="34" t="s">
        <v>57</v>
      </c>
      <c r="B25" s="80" t="s">
        <v>58</v>
      </c>
      <c r="C25" s="81" t="s">
        <v>70</v>
      </c>
      <c r="D25" s="81"/>
      <c r="E25" s="81"/>
      <c r="F25" s="82"/>
      <c r="G25" s="82"/>
      <c r="H25" s="82">
        <f t="shared" si="0"/>
        <v>724</v>
      </c>
      <c r="I25" s="82"/>
      <c r="J25" s="82">
        <f>213</f>
        <v>213</v>
      </c>
      <c r="K25" s="82">
        <v>511</v>
      </c>
      <c r="L25" s="82"/>
      <c r="M25" s="83"/>
      <c r="O25" s="17"/>
    </row>
    <row r="26" spans="1:15" ht="18" customHeight="1">
      <c r="A26" s="34" t="s">
        <v>59</v>
      </c>
      <c r="B26" s="80" t="s">
        <v>60</v>
      </c>
      <c r="C26" s="81" t="s">
        <v>70</v>
      </c>
      <c r="D26" s="81"/>
      <c r="E26" s="81"/>
      <c r="F26" s="82"/>
      <c r="G26" s="82"/>
      <c r="H26" s="82">
        <f t="shared" si="0"/>
        <v>288.6</v>
      </c>
      <c r="I26" s="82"/>
      <c r="J26" s="82">
        <v>84.7</v>
      </c>
      <c r="K26" s="82">
        <v>203.9</v>
      </c>
      <c r="L26" s="82"/>
      <c r="M26" s="83"/>
      <c r="O26" s="17"/>
    </row>
    <row r="27" spans="1:15" ht="18" customHeight="1">
      <c r="A27" s="44" t="s">
        <v>61</v>
      </c>
      <c r="B27" s="94" t="s">
        <v>71</v>
      </c>
      <c r="C27" s="95" t="s">
        <v>22</v>
      </c>
      <c r="D27" s="95"/>
      <c r="E27" s="95"/>
      <c r="F27" s="96"/>
      <c r="G27" s="96"/>
      <c r="H27" s="96">
        <f t="shared" si="0"/>
        <v>972.8</v>
      </c>
      <c r="I27" s="96"/>
      <c r="J27" s="96"/>
      <c r="K27" s="96">
        <v>972.8</v>
      </c>
      <c r="L27" s="96"/>
      <c r="M27" s="97"/>
      <c r="O27" s="17"/>
    </row>
    <row r="28" spans="1:15" ht="18" customHeight="1">
      <c r="A28" s="34" t="s">
        <v>68</v>
      </c>
      <c r="B28" s="84" t="s">
        <v>69</v>
      </c>
      <c r="C28" s="85" t="s">
        <v>70</v>
      </c>
      <c r="D28" s="85"/>
      <c r="E28" s="85"/>
      <c r="F28" s="86"/>
      <c r="G28" s="86"/>
      <c r="H28" s="96">
        <f t="shared" si="0"/>
        <v>5850</v>
      </c>
      <c r="I28" s="86"/>
      <c r="J28" s="82">
        <v>975</v>
      </c>
      <c r="K28" s="86">
        <v>4875</v>
      </c>
      <c r="L28" s="86"/>
      <c r="M28" s="87"/>
      <c r="O28" s="17"/>
    </row>
    <row r="29" spans="1:15" ht="33" customHeight="1">
      <c r="A29" s="34" t="s">
        <v>29</v>
      </c>
      <c r="B29" s="31" t="s">
        <v>41</v>
      </c>
      <c r="C29" s="24" t="s">
        <v>21</v>
      </c>
      <c r="D29" s="24"/>
      <c r="E29" s="24" t="s">
        <v>1</v>
      </c>
      <c r="F29" s="32"/>
      <c r="G29" s="33"/>
      <c r="H29" s="33">
        <f t="shared" si="0"/>
        <v>1510</v>
      </c>
      <c r="I29" s="33"/>
      <c r="J29" s="33">
        <f>4480-2970</f>
        <v>1510</v>
      </c>
      <c r="K29" s="33"/>
      <c r="L29" s="33"/>
      <c r="M29" s="33"/>
      <c r="O29" s="17"/>
    </row>
    <row r="30" spans="1:15" ht="67.5" customHeight="1">
      <c r="A30" s="44" t="s">
        <v>35</v>
      </c>
      <c r="B30" s="31" t="s">
        <v>72</v>
      </c>
      <c r="C30" s="24" t="s">
        <v>78</v>
      </c>
      <c r="D30" s="24"/>
      <c r="E30" s="24" t="s">
        <v>1</v>
      </c>
      <c r="F30" s="32"/>
      <c r="G30" s="33"/>
      <c r="H30" s="33">
        <f>I30+J30+K30+L30+M30</f>
        <v>18542.5</v>
      </c>
      <c r="I30" s="33"/>
      <c r="J30" s="33">
        <f>J31+J32</f>
        <v>1013.9</v>
      </c>
      <c r="K30" s="33">
        <f>K31+K32</f>
        <v>3500</v>
      </c>
      <c r="L30" s="33">
        <f>L31+L32+L33</f>
        <v>6492.2</v>
      </c>
      <c r="M30" s="33">
        <f>M31+M32+M33</f>
        <v>7536.4</v>
      </c>
      <c r="O30" s="17"/>
    </row>
    <row r="31" spans="1:15" ht="15" customHeight="1">
      <c r="A31" s="99" t="s">
        <v>73</v>
      </c>
      <c r="B31" s="76" t="s">
        <v>71</v>
      </c>
      <c r="C31" s="77" t="s">
        <v>21</v>
      </c>
      <c r="D31" s="77"/>
      <c r="E31" s="77"/>
      <c r="F31" s="79"/>
      <c r="G31" s="78"/>
      <c r="H31" s="78">
        <f>J31+K31+L31</f>
        <v>13.9</v>
      </c>
      <c r="I31" s="78"/>
      <c r="J31" s="78">
        <v>13.9</v>
      </c>
      <c r="K31" s="78"/>
      <c r="L31" s="78"/>
      <c r="M31" s="78"/>
      <c r="O31" s="17"/>
    </row>
    <row r="32" spans="1:15" ht="15" customHeight="1">
      <c r="A32" s="100" t="s">
        <v>75</v>
      </c>
      <c r="B32" s="101" t="s">
        <v>69</v>
      </c>
      <c r="C32" s="27" t="s">
        <v>70</v>
      </c>
      <c r="D32" s="28"/>
      <c r="E32" s="28"/>
      <c r="F32" s="48"/>
      <c r="G32" s="49"/>
      <c r="H32" s="49">
        <f>J32+K32+L32</f>
        <v>4500</v>
      </c>
      <c r="I32" s="49"/>
      <c r="J32" s="49">
        <v>1000</v>
      </c>
      <c r="K32" s="49">
        <v>3500</v>
      </c>
      <c r="L32" s="49"/>
      <c r="M32" s="49"/>
      <c r="O32" s="17"/>
    </row>
    <row r="33" spans="1:15" ht="15" customHeight="1">
      <c r="A33" s="98" t="s">
        <v>76</v>
      </c>
      <c r="B33" s="80" t="s">
        <v>55</v>
      </c>
      <c r="C33" s="24" t="s">
        <v>77</v>
      </c>
      <c r="D33" s="28"/>
      <c r="E33" s="28"/>
      <c r="F33" s="48"/>
      <c r="G33" s="49"/>
      <c r="H33" s="49"/>
      <c r="I33" s="49"/>
      <c r="J33" s="49"/>
      <c r="K33" s="49"/>
      <c r="L33" s="49">
        <v>6492.2</v>
      </c>
      <c r="M33" s="49">
        <v>7536.4</v>
      </c>
      <c r="O33" s="17"/>
    </row>
    <row r="34" spans="1:14" s="2" customFormat="1" ht="18.75" customHeight="1">
      <c r="A34" s="35"/>
      <c r="B34" s="36" t="s">
        <v>34</v>
      </c>
      <c r="C34" s="37"/>
      <c r="D34" s="37"/>
      <c r="E34" s="38"/>
      <c r="F34" s="39"/>
      <c r="G34" s="40">
        <f aca="true" t="shared" si="1" ref="G34:M34">G21+G22+G29+G30</f>
        <v>369189.4</v>
      </c>
      <c r="H34" s="40">
        <f t="shared" si="1"/>
        <v>390881.89999999997</v>
      </c>
      <c r="I34" s="40">
        <f t="shared" si="1"/>
        <v>41913.8</v>
      </c>
      <c r="J34" s="40">
        <f t="shared" si="1"/>
        <v>113452.29999999999</v>
      </c>
      <c r="K34" s="40">
        <f t="shared" si="1"/>
        <v>191118.39999999997</v>
      </c>
      <c r="L34" s="40">
        <f>L21+L22+L29+L30</f>
        <v>11492.2</v>
      </c>
      <c r="M34" s="40">
        <f t="shared" si="1"/>
        <v>32905.2</v>
      </c>
      <c r="N34" s="13"/>
    </row>
    <row r="35" spans="1:13" ht="23.25" customHeight="1">
      <c r="A35" s="162" t="s">
        <v>30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52"/>
    </row>
    <row r="36" spans="1:15" ht="42.75" customHeight="1">
      <c r="A36" s="30" t="s">
        <v>4</v>
      </c>
      <c r="B36" s="31" t="s">
        <v>37</v>
      </c>
      <c r="C36" s="24" t="s">
        <v>79</v>
      </c>
      <c r="D36" s="24"/>
      <c r="E36" s="24" t="s">
        <v>1</v>
      </c>
      <c r="F36" s="32"/>
      <c r="G36" s="32"/>
      <c r="H36" s="33">
        <f>M36+L36+K36+J36+I36</f>
        <v>6276</v>
      </c>
      <c r="I36" s="69">
        <v>1976</v>
      </c>
      <c r="J36" s="89"/>
      <c r="K36" s="70"/>
      <c r="L36" s="70">
        <v>2150</v>
      </c>
      <c r="M36" s="70">
        <v>2150</v>
      </c>
      <c r="O36" s="17"/>
    </row>
    <row r="37" spans="1:15" ht="38.25" customHeight="1">
      <c r="A37" s="121" t="s">
        <v>36</v>
      </c>
      <c r="B37" s="41" t="s">
        <v>42</v>
      </c>
      <c r="C37" s="141" t="s">
        <v>79</v>
      </c>
      <c r="D37" s="141"/>
      <c r="E37" s="141"/>
      <c r="F37" s="125"/>
      <c r="G37" s="125"/>
      <c r="H37" s="159">
        <f>I37+J39+K39+L39+M39</f>
        <v>434</v>
      </c>
      <c r="I37" s="127">
        <v>90</v>
      </c>
      <c r="J37" s="128"/>
      <c r="K37" s="128"/>
      <c r="L37" s="128"/>
      <c r="M37" s="128"/>
      <c r="O37" s="17"/>
    </row>
    <row r="38" spans="1:15" ht="104.25" customHeight="1">
      <c r="A38" s="122"/>
      <c r="B38" s="60" t="s">
        <v>62</v>
      </c>
      <c r="C38" s="142"/>
      <c r="D38" s="142"/>
      <c r="E38" s="142"/>
      <c r="F38" s="126"/>
      <c r="G38" s="126"/>
      <c r="H38" s="123"/>
      <c r="I38" s="124"/>
      <c r="J38" s="129"/>
      <c r="K38" s="129"/>
      <c r="L38" s="129"/>
      <c r="M38" s="129"/>
      <c r="O38" s="17"/>
    </row>
    <row r="39" spans="1:13" ht="42" customHeight="1">
      <c r="A39" s="123"/>
      <c r="B39" s="61" t="s">
        <v>63</v>
      </c>
      <c r="C39" s="157"/>
      <c r="D39" s="157"/>
      <c r="E39" s="157"/>
      <c r="F39" s="157"/>
      <c r="G39" s="157"/>
      <c r="H39" s="123"/>
      <c r="I39" s="130"/>
      <c r="J39" s="116"/>
      <c r="K39" s="127"/>
      <c r="L39" s="127">
        <v>172</v>
      </c>
      <c r="M39" s="127">
        <v>172</v>
      </c>
    </row>
    <row r="40" spans="1:13" ht="69.75" customHeight="1">
      <c r="A40" s="124"/>
      <c r="B40" s="62" t="s">
        <v>47</v>
      </c>
      <c r="C40" s="157"/>
      <c r="D40" s="63"/>
      <c r="E40" s="63"/>
      <c r="F40" s="63"/>
      <c r="G40" s="63"/>
      <c r="H40" s="124"/>
      <c r="I40" s="131"/>
      <c r="J40" s="117"/>
      <c r="K40" s="124"/>
      <c r="L40" s="124"/>
      <c r="M40" s="124"/>
    </row>
    <row r="41" spans="1:15" ht="28.5" customHeight="1">
      <c r="A41" s="44" t="s">
        <v>38</v>
      </c>
      <c r="B41" s="41" t="s">
        <v>43</v>
      </c>
      <c r="C41" s="141" t="s">
        <v>79</v>
      </c>
      <c r="D41" s="25"/>
      <c r="E41" s="25" t="s">
        <v>1</v>
      </c>
      <c r="F41" s="42"/>
      <c r="G41" s="42"/>
      <c r="H41" s="159">
        <f>M43+L43+K43+J43+I42</f>
        <v>5042</v>
      </c>
      <c r="I41" s="115"/>
      <c r="J41" s="90"/>
      <c r="K41" s="64"/>
      <c r="L41" s="64"/>
      <c r="M41" s="64"/>
      <c r="O41" s="17"/>
    </row>
    <row r="42" spans="1:15" ht="83.25" customHeight="1">
      <c r="A42" s="59"/>
      <c r="B42" s="65" t="s">
        <v>48</v>
      </c>
      <c r="C42" s="157"/>
      <c r="D42" s="27"/>
      <c r="E42" s="27"/>
      <c r="F42" s="45"/>
      <c r="G42" s="45"/>
      <c r="H42" s="157"/>
      <c r="I42" s="66">
        <v>1886</v>
      </c>
      <c r="J42" s="91"/>
      <c r="K42" s="67"/>
      <c r="L42" s="67"/>
      <c r="M42" s="67"/>
      <c r="O42" s="17"/>
    </row>
    <row r="43" spans="1:13" ht="81.75" customHeight="1">
      <c r="A43" s="46"/>
      <c r="B43" s="68" t="s">
        <v>64</v>
      </c>
      <c r="C43" s="158"/>
      <c r="D43" s="28"/>
      <c r="E43" s="28"/>
      <c r="F43" s="48"/>
      <c r="G43" s="48"/>
      <c r="H43" s="158"/>
      <c r="I43" s="69"/>
      <c r="J43" s="92"/>
      <c r="K43" s="93"/>
      <c r="L43" s="93">
        <v>1578</v>
      </c>
      <c r="M43" s="93">
        <v>1578</v>
      </c>
    </row>
    <row r="44" spans="1:15" ht="28.5" customHeight="1">
      <c r="A44" s="44" t="s">
        <v>39</v>
      </c>
      <c r="B44" s="41" t="s">
        <v>44</v>
      </c>
      <c r="C44" s="160" t="s">
        <v>84</v>
      </c>
      <c r="D44" s="25"/>
      <c r="E44" s="25" t="s">
        <v>1</v>
      </c>
      <c r="F44" s="42"/>
      <c r="G44" s="42"/>
      <c r="H44" s="159">
        <f>M44+L44+K44+J44+I44</f>
        <v>800</v>
      </c>
      <c r="I44" s="58"/>
      <c r="J44" s="116"/>
      <c r="K44" s="127"/>
      <c r="L44" s="127">
        <v>400</v>
      </c>
      <c r="M44" s="127">
        <v>400</v>
      </c>
      <c r="O44" s="17"/>
    </row>
    <row r="45" spans="1:13" ht="65.25" customHeight="1">
      <c r="A45" s="46"/>
      <c r="B45" s="47" t="s">
        <v>45</v>
      </c>
      <c r="C45" s="161"/>
      <c r="D45" s="28"/>
      <c r="E45" s="28"/>
      <c r="F45" s="48"/>
      <c r="G45" s="48"/>
      <c r="H45" s="158"/>
      <c r="I45" s="50"/>
      <c r="J45" s="117"/>
      <c r="K45" s="124"/>
      <c r="L45" s="124"/>
      <c r="M45" s="124"/>
    </row>
    <row r="46" spans="1:14" s="2" customFormat="1" ht="18" customHeight="1">
      <c r="A46" s="35"/>
      <c r="B46" s="36" t="s">
        <v>17</v>
      </c>
      <c r="C46" s="37"/>
      <c r="D46" s="37"/>
      <c r="E46" s="38"/>
      <c r="F46" s="39"/>
      <c r="G46" s="40">
        <f>G39+G43+G45</f>
        <v>0</v>
      </c>
      <c r="H46" s="40">
        <f>H36+H43+H45</f>
        <v>6276</v>
      </c>
      <c r="I46" s="40">
        <f>I37+I42+I44</f>
        <v>1976</v>
      </c>
      <c r="J46" s="40">
        <f>J39+J43+J44</f>
        <v>0</v>
      </c>
      <c r="K46" s="40">
        <f>K39+K43+K44</f>
        <v>0</v>
      </c>
      <c r="L46" s="40">
        <f>L39+L43+L44</f>
        <v>2150</v>
      </c>
      <c r="M46" s="40">
        <f>M39+M43+M44</f>
        <v>2150</v>
      </c>
      <c r="N46" s="13"/>
    </row>
    <row r="47" spans="1:13" ht="18" customHeight="1">
      <c r="A47" s="162" t="s">
        <v>31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52"/>
    </row>
    <row r="48" spans="1:13" ht="43.5" customHeight="1">
      <c r="A48" s="25" t="s">
        <v>15</v>
      </c>
      <c r="B48" s="41" t="s">
        <v>46</v>
      </c>
      <c r="C48" s="25" t="s">
        <v>74</v>
      </c>
      <c r="D48" s="25"/>
      <c r="E48" s="25" t="s">
        <v>1</v>
      </c>
      <c r="F48" s="25"/>
      <c r="G48" s="25"/>
      <c r="H48" s="49">
        <f>H50+H49</f>
        <v>5040</v>
      </c>
      <c r="I48" s="43"/>
      <c r="J48" s="49"/>
      <c r="K48" s="49">
        <f>K49+K50</f>
        <v>2800</v>
      </c>
      <c r="L48" s="49">
        <f>L50</f>
        <v>1120</v>
      </c>
      <c r="M48" s="49">
        <f>M50</f>
        <v>1120</v>
      </c>
    </row>
    <row r="49" spans="1:13" ht="36" customHeight="1">
      <c r="A49" s="51" t="s">
        <v>85</v>
      </c>
      <c r="B49" s="41" t="s">
        <v>86</v>
      </c>
      <c r="C49" s="141" t="s">
        <v>74</v>
      </c>
      <c r="D49" s="25"/>
      <c r="E49" s="25" t="s">
        <v>1</v>
      </c>
      <c r="F49" s="52"/>
      <c r="G49" s="53"/>
      <c r="H49" s="49">
        <f>M49+L49+K49+J49+I49</f>
        <v>2700</v>
      </c>
      <c r="I49" s="42"/>
      <c r="J49" s="33"/>
      <c r="K49" s="33">
        <f>2700</f>
        <v>2700</v>
      </c>
      <c r="L49" s="33"/>
      <c r="M49" s="33"/>
    </row>
    <row r="50" spans="1:13" ht="36" customHeight="1">
      <c r="A50" s="51" t="s">
        <v>40</v>
      </c>
      <c r="B50" s="41" t="s">
        <v>32</v>
      </c>
      <c r="C50" s="158"/>
      <c r="D50" s="25"/>
      <c r="E50" s="25" t="s">
        <v>1</v>
      </c>
      <c r="F50" s="52"/>
      <c r="G50" s="53"/>
      <c r="H50" s="49">
        <f>M50+L50+K50+J50+I50</f>
        <v>2340</v>
      </c>
      <c r="I50" s="42"/>
      <c r="J50" s="33"/>
      <c r="K50" s="33">
        <f>100</f>
        <v>100</v>
      </c>
      <c r="L50" s="33">
        <v>1120</v>
      </c>
      <c r="M50" s="33">
        <v>1120</v>
      </c>
    </row>
    <row r="51" spans="1:13" s="3" customFormat="1" ht="19.5" customHeight="1">
      <c r="A51" s="35"/>
      <c r="B51" s="36" t="s">
        <v>18</v>
      </c>
      <c r="C51" s="37"/>
      <c r="D51" s="37"/>
      <c r="E51" s="38"/>
      <c r="F51" s="39"/>
      <c r="G51" s="54"/>
      <c r="H51" s="40">
        <f aca="true" t="shared" si="2" ref="H51:M51">H48</f>
        <v>5040</v>
      </c>
      <c r="I51" s="40">
        <f t="shared" si="2"/>
        <v>0</v>
      </c>
      <c r="J51" s="40">
        <f t="shared" si="2"/>
        <v>0</v>
      </c>
      <c r="K51" s="40">
        <f t="shared" si="2"/>
        <v>2800</v>
      </c>
      <c r="L51" s="40">
        <f t="shared" si="2"/>
        <v>1120</v>
      </c>
      <c r="M51" s="40">
        <f t="shared" si="2"/>
        <v>1120</v>
      </c>
    </row>
    <row r="52" spans="1:14" s="8" customFormat="1" ht="16.5" customHeight="1">
      <c r="A52" s="55"/>
      <c r="B52" s="36" t="s">
        <v>11</v>
      </c>
      <c r="C52" s="38"/>
      <c r="D52" s="38"/>
      <c r="E52" s="56"/>
      <c r="F52" s="57"/>
      <c r="G52" s="40">
        <f aca="true" t="shared" si="3" ref="G52:M52">G34+G46+G51</f>
        <v>369189.4</v>
      </c>
      <c r="H52" s="40">
        <f t="shared" si="3"/>
        <v>402197.89999999997</v>
      </c>
      <c r="I52" s="40">
        <f t="shared" si="3"/>
        <v>43889.8</v>
      </c>
      <c r="J52" s="40">
        <f t="shared" si="3"/>
        <v>113452.29999999999</v>
      </c>
      <c r="K52" s="40">
        <f t="shared" si="3"/>
        <v>193918.39999999997</v>
      </c>
      <c r="L52" s="40">
        <f t="shared" si="3"/>
        <v>14762.2</v>
      </c>
      <c r="M52" s="40">
        <f t="shared" si="3"/>
        <v>36175.2</v>
      </c>
      <c r="N52" s="12"/>
    </row>
    <row r="53" spans="1:14" s="8" customFormat="1" ht="16.5" customHeight="1">
      <c r="A53" s="102"/>
      <c r="B53" s="103"/>
      <c r="C53" s="104"/>
      <c r="D53" s="104"/>
      <c r="E53" s="105"/>
      <c r="F53" s="106"/>
      <c r="G53" s="107"/>
      <c r="H53" s="107"/>
      <c r="I53" s="107"/>
      <c r="J53" s="107"/>
      <c r="K53" s="107"/>
      <c r="L53" s="107"/>
      <c r="M53" s="107"/>
      <c r="N53" s="12"/>
    </row>
    <row r="54" spans="1:13" ht="38.25" customHeight="1">
      <c r="A54" s="108"/>
      <c r="B54" s="118" t="s">
        <v>80</v>
      </c>
      <c r="C54" s="119"/>
      <c r="D54" s="109"/>
      <c r="E54" s="15"/>
      <c r="F54" s="15"/>
      <c r="G54" s="18"/>
      <c r="H54" s="15"/>
      <c r="I54" s="15"/>
      <c r="J54" s="4"/>
      <c r="K54" s="110" t="s">
        <v>81</v>
      </c>
      <c r="L54" s="14"/>
      <c r="M54" s="111"/>
    </row>
    <row r="55" spans="1:13" ht="15" customHeight="1">
      <c r="A55" s="108"/>
      <c r="B55" s="112" t="s">
        <v>82</v>
      </c>
      <c r="C55" s="14"/>
      <c r="D55" s="14"/>
      <c r="E55" s="14"/>
      <c r="F55" s="14"/>
      <c r="G55" s="14"/>
      <c r="H55" s="14"/>
      <c r="I55" s="14"/>
      <c r="J55" s="5"/>
      <c r="K55" s="14"/>
      <c r="L55" s="14"/>
      <c r="M55" s="111"/>
    </row>
    <row r="56" spans="1:13" ht="12" customHeight="1">
      <c r="A56" s="108"/>
      <c r="B56" s="112" t="s">
        <v>83</v>
      </c>
      <c r="C56" s="14"/>
      <c r="D56" s="14"/>
      <c r="E56" s="14"/>
      <c r="F56" s="14"/>
      <c r="G56" s="14"/>
      <c r="H56" s="14"/>
      <c r="I56" s="14"/>
      <c r="J56" s="5"/>
      <c r="K56" s="14"/>
      <c r="L56" s="14"/>
      <c r="M56" s="111"/>
    </row>
    <row r="57" spans="1:13" ht="13.5" customHeight="1">
      <c r="A57" s="108"/>
      <c r="B57" s="113"/>
      <c r="C57" s="111"/>
      <c r="D57" s="111"/>
      <c r="E57" s="111"/>
      <c r="F57" s="111"/>
      <c r="G57" s="111"/>
      <c r="H57" s="111"/>
      <c r="I57" s="111"/>
      <c r="J57" s="114"/>
      <c r="K57" s="111"/>
      <c r="L57" s="111"/>
      <c r="M57" s="111"/>
    </row>
    <row r="59" spans="2:13" ht="15" customHeight="1">
      <c r="B59" s="15"/>
      <c r="C59" s="15"/>
      <c r="D59" s="15"/>
      <c r="E59" s="15"/>
      <c r="F59" s="15"/>
      <c r="G59" s="15"/>
      <c r="H59" s="15"/>
      <c r="I59" s="15"/>
      <c r="J59" s="4"/>
      <c r="K59" s="15"/>
      <c r="L59" s="14"/>
      <c r="M59" s="14"/>
    </row>
    <row r="60" spans="2:13" ht="15" customHeight="1">
      <c r="B60" s="15"/>
      <c r="C60" s="15"/>
      <c r="D60" s="15"/>
      <c r="E60" s="15"/>
      <c r="F60" s="15"/>
      <c r="G60" s="15"/>
      <c r="H60" s="15"/>
      <c r="I60" s="15"/>
      <c r="J60" s="4"/>
      <c r="K60" s="15"/>
      <c r="L60" s="14"/>
      <c r="M60" s="14"/>
    </row>
    <row r="61" spans="2:13" ht="15" customHeight="1">
      <c r="B61" s="15"/>
      <c r="C61" s="15"/>
      <c r="D61" s="15"/>
      <c r="E61" s="15"/>
      <c r="F61" s="15"/>
      <c r="G61" s="15"/>
      <c r="H61" s="15"/>
      <c r="I61" s="15"/>
      <c r="J61" s="4"/>
      <c r="K61" s="15"/>
      <c r="L61" s="14"/>
      <c r="M61" s="14"/>
    </row>
    <row r="62" spans="2:9" ht="12.75">
      <c r="B62" s="16"/>
      <c r="C62" s="16"/>
      <c r="D62" s="16"/>
      <c r="E62" s="16"/>
      <c r="F62" s="16"/>
      <c r="G62" s="16"/>
      <c r="H62" s="16"/>
      <c r="I62" s="16"/>
    </row>
  </sheetData>
  <sheetProtection/>
  <mergeCells count="53">
    <mergeCell ref="B54:C54"/>
    <mergeCell ref="L44:L45"/>
    <mergeCell ref="M44:M45"/>
    <mergeCell ref="A47:M47"/>
    <mergeCell ref="J44:J45"/>
    <mergeCell ref="K44:K45"/>
    <mergeCell ref="C49:C50"/>
    <mergeCell ref="L37:L38"/>
    <mergeCell ref="M37:M38"/>
    <mergeCell ref="I39:I40"/>
    <mergeCell ref="J39:J40"/>
    <mergeCell ref="K39:K40"/>
    <mergeCell ref="L39:L40"/>
    <mergeCell ref="M39:M40"/>
    <mergeCell ref="K37:K38"/>
    <mergeCell ref="A35:M35"/>
    <mergeCell ref="A37:A40"/>
    <mergeCell ref="C37:C40"/>
    <mergeCell ref="D37:D39"/>
    <mergeCell ref="E37:E39"/>
    <mergeCell ref="F37:F39"/>
    <mergeCell ref="G37:G39"/>
    <mergeCell ref="H37:H40"/>
    <mergeCell ref="I37:I38"/>
    <mergeCell ref="J37:J38"/>
    <mergeCell ref="C41:C43"/>
    <mergeCell ref="H41:H43"/>
    <mergeCell ref="C44:C45"/>
    <mergeCell ref="H44:H45"/>
    <mergeCell ref="A16:A18"/>
    <mergeCell ref="H17:H18"/>
    <mergeCell ref="A20:M20"/>
    <mergeCell ref="B15:K15"/>
    <mergeCell ref="H16:L16"/>
    <mergeCell ref="F17:F18"/>
    <mergeCell ref="G17:G18"/>
    <mergeCell ref="C16:C18"/>
    <mergeCell ref="F16:G16"/>
    <mergeCell ref="D16:D18"/>
    <mergeCell ref="B16:B18"/>
    <mergeCell ref="I17:M17"/>
    <mergeCell ref="E16:E18"/>
    <mergeCell ref="B14:K14"/>
    <mergeCell ref="B4:F4"/>
    <mergeCell ref="B5:F5"/>
    <mergeCell ref="B7:F7"/>
    <mergeCell ref="B13:K13"/>
    <mergeCell ref="I8:M8"/>
    <mergeCell ref="J7:L7"/>
    <mergeCell ref="K11:L11"/>
    <mergeCell ref="B12:K12"/>
    <mergeCell ref="J9:L9"/>
    <mergeCell ref="J10:L10"/>
  </mergeCells>
  <printOptions horizontalCentered="1"/>
  <pageMargins left="0.2362204724409449" right="0.2362204724409449" top="0.8267716535433072" bottom="0.3937007874015748" header="0.2362204724409449" footer="0.3937007874015748"/>
  <pageSetup fitToHeight="3" horizontalDpi="600" verticalDpi="600" orientation="landscape" paperSize="9" scale="80" r:id="rId2"/>
  <rowBreaks count="2" manualBreakCount="2">
    <brk id="30" max="12" man="1"/>
    <brk id="4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2019-06-13T13:38:22Z</cp:lastPrinted>
  <dcterms:created xsi:type="dcterms:W3CDTF">2009-10-26T12:36:13Z</dcterms:created>
  <dcterms:modified xsi:type="dcterms:W3CDTF">2019-06-27T09:54:30Z</dcterms:modified>
  <cp:category/>
  <cp:version/>
  <cp:contentType/>
  <cp:contentStatus/>
</cp:coreProperties>
</file>